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HP\Downloads\online wrting\HOPE WR\10th august\"/>
    </mc:Choice>
  </mc:AlternateContent>
  <xr:revisionPtr revIDLastSave="0" documentId="8_{D2074CAD-E772-834A-8A7C-A7A53BC2EE18}" xr6:coauthVersionLast="45" xr6:coauthVersionMax="45" xr10:uidLastSave="{00000000-0000-0000-0000-000000000000}"/>
  <bookViews>
    <workbookView xWindow="-105" yWindow="-105" windowWidth="19425" windowHeight="10425" tabRatio="500" activeTab="1" xr2:uid="{00000000-000D-0000-FFFF-FFFF00000000}"/>
  </bookViews>
  <sheets>
    <sheet name="Q1" sheetId="1" r:id="rId1"/>
    <sheet name="Q2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" i="2" l="1"/>
  <c r="I2" i="2"/>
  <c r="J2" i="2"/>
  <c r="H3" i="2"/>
  <c r="I3" i="2"/>
  <c r="J3" i="2"/>
  <c r="H4" i="2"/>
  <c r="I4" i="2"/>
  <c r="J4" i="2"/>
  <c r="H5" i="2"/>
  <c r="I5" i="2"/>
  <c r="J5" i="2"/>
  <c r="H6" i="2"/>
  <c r="I6" i="2"/>
  <c r="J6" i="2"/>
  <c r="H7" i="2"/>
  <c r="I7" i="2"/>
  <c r="J7" i="2"/>
  <c r="H8" i="2"/>
  <c r="I8" i="2"/>
  <c r="J8" i="2"/>
  <c r="H9" i="2"/>
  <c r="I9" i="2"/>
  <c r="J9" i="2"/>
  <c r="H10" i="2"/>
  <c r="I10" i="2"/>
  <c r="J10" i="2"/>
  <c r="H11" i="2"/>
  <c r="I11" i="2"/>
  <c r="J11" i="2"/>
  <c r="H12" i="2"/>
  <c r="I12" i="2"/>
  <c r="J12" i="2"/>
  <c r="H13" i="2"/>
  <c r="I13" i="2"/>
  <c r="J13" i="2"/>
  <c r="H14" i="2"/>
  <c r="I14" i="2"/>
  <c r="J14" i="2"/>
  <c r="H15" i="2"/>
  <c r="I15" i="2"/>
  <c r="J15" i="2"/>
  <c r="H16" i="2"/>
  <c r="I16" i="2"/>
  <c r="J16" i="2"/>
  <c r="H17" i="2"/>
  <c r="I17" i="2"/>
  <c r="J17" i="2"/>
  <c r="H18" i="2"/>
  <c r="I18" i="2"/>
  <c r="J18" i="2"/>
  <c r="H19" i="2"/>
  <c r="I19" i="2"/>
  <c r="J19" i="2"/>
  <c r="H20" i="2"/>
  <c r="I20" i="2"/>
  <c r="J20" i="2"/>
  <c r="H21" i="2"/>
  <c r="I21" i="2"/>
  <c r="J21" i="2"/>
  <c r="J22" i="2"/>
  <c r="J23" i="2"/>
  <c r="G2" i="2"/>
  <c r="E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E23" i="2"/>
  <c r="C22" i="2"/>
  <c r="C23" i="2"/>
  <c r="B22" i="2"/>
  <c r="B23" i="2"/>
  <c r="I2" i="1"/>
  <c r="K2" i="1"/>
  <c r="L2" i="1"/>
  <c r="I3" i="1"/>
  <c r="K3" i="1"/>
  <c r="L3" i="1"/>
  <c r="I4" i="1"/>
  <c r="K4" i="1"/>
  <c r="L4" i="1"/>
  <c r="I5" i="1"/>
  <c r="K5" i="1"/>
  <c r="L5" i="1"/>
  <c r="I6" i="1"/>
  <c r="K6" i="1"/>
  <c r="L6" i="1"/>
  <c r="I7" i="1"/>
  <c r="K7" i="1"/>
  <c r="L7" i="1"/>
  <c r="I8" i="1"/>
  <c r="K8" i="1"/>
  <c r="L8" i="1"/>
  <c r="I9" i="1"/>
  <c r="K9" i="1"/>
  <c r="L9" i="1"/>
  <c r="I10" i="1"/>
  <c r="K10" i="1"/>
  <c r="L10" i="1"/>
  <c r="I11" i="1"/>
  <c r="K11" i="1"/>
  <c r="L11" i="1"/>
  <c r="I12" i="1"/>
  <c r="K12" i="1"/>
  <c r="L12" i="1"/>
  <c r="I13" i="1"/>
  <c r="K13" i="1"/>
  <c r="L13" i="1"/>
  <c r="I14" i="1"/>
  <c r="K14" i="1"/>
  <c r="L14" i="1"/>
  <c r="I15" i="1"/>
  <c r="K15" i="1"/>
  <c r="L15" i="1"/>
  <c r="I16" i="1"/>
  <c r="K16" i="1"/>
  <c r="L16" i="1"/>
  <c r="I17" i="1"/>
  <c r="K17" i="1"/>
  <c r="L17" i="1"/>
  <c r="I18" i="1"/>
  <c r="K18" i="1"/>
  <c r="L18" i="1"/>
  <c r="I19" i="1"/>
  <c r="K19" i="1"/>
  <c r="L19" i="1"/>
  <c r="I20" i="1"/>
  <c r="K20" i="1"/>
  <c r="L20" i="1"/>
  <c r="I21" i="1"/>
  <c r="K21" i="1"/>
  <c r="L21" i="1"/>
  <c r="I22" i="1"/>
  <c r="K22" i="1"/>
  <c r="L22" i="1"/>
  <c r="I23" i="1"/>
  <c r="K23" i="1"/>
  <c r="L23" i="1"/>
  <c r="I24" i="1"/>
  <c r="K24" i="1"/>
  <c r="L24" i="1"/>
  <c r="I25" i="1"/>
  <c r="K25" i="1"/>
  <c r="L25" i="1"/>
  <c r="I26" i="1"/>
  <c r="K26" i="1"/>
  <c r="L26" i="1"/>
  <c r="L27" i="1"/>
  <c r="L28" i="1"/>
  <c r="J27" i="1"/>
  <c r="H27" i="1"/>
  <c r="F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D26" i="1"/>
  <c r="D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7" i="1"/>
  <c r="C27" i="1"/>
  <c r="B27" i="1"/>
</calcChain>
</file>

<file path=xl/sharedStrings.xml><?xml version="1.0" encoding="utf-8"?>
<sst xmlns="http://schemas.openxmlformats.org/spreadsheetml/2006/main" count="25" uniqueCount="16">
  <si>
    <t>Subject ID</t>
  </si>
  <si>
    <t>memory</t>
  </si>
  <si>
    <t>education</t>
  </si>
  <si>
    <t>College ID</t>
  </si>
  <si>
    <t>Accept rate (%)</t>
  </si>
  <si>
    <t>Grad rate (%)</t>
  </si>
  <si>
    <t>mean</t>
  </si>
  <si>
    <t>(education-mean)^2</t>
  </si>
  <si>
    <t>(memory-mean)^2</t>
  </si>
  <si>
    <t>Z-SCORE(Z-MEAN)/S.D</t>
  </si>
  <si>
    <t>r</t>
  </si>
  <si>
    <t>sum</t>
  </si>
  <si>
    <t xml:space="preserve">∑〖(X-M)〗^2 </t>
  </si>
  <si>
    <t>mean Acc</t>
  </si>
  <si>
    <t>mean Grad</t>
  </si>
  <si>
    <t>gra*Acc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</si>
</sst>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1" xfId="0" applyBorder="1"/>
    <xf numFmtId="0" fontId="3" fillId="0" borderId="1" xfId="0" applyFont="1" applyBorder="1"/>
    <xf numFmtId="2" fontId="0" fillId="0" borderId="1" xfId="0" applyNumberFormat="1" applyBorder="1"/>
    <xf numFmtId="0" fontId="0" fillId="0" borderId="2" xfId="0" applyFill="1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1">
    <cellStyle name="Followed Hyperlink" xfId="10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5" builtinId="8" hidden="1"/>
    <cellStyle name="Hyperlink" xfId="7" builtinId="8" hidden="1"/>
    <cellStyle name="Hyperlink" xfId="9" builtinId="8" hidden="1"/>
    <cellStyle name="Hyperlink" xfId="3" builtinId="8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 /><Relationship Id="rId1" Type="http://schemas.microsoft.com/office/2011/relationships/chartStyle" Target="style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Memory Function to Education Level Scatterplot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'Q1'!$C$1</c:f>
              <c:strCache>
                <c:ptCount val="1"/>
                <c:pt idx="0">
                  <c:v>memory</c:v>
                </c:pt>
              </c:strCache>
            </c:strRef>
          </c:tx>
          <c:spPr>
            <a:ln w="19050">
              <a:noFill/>
            </a:ln>
          </c:spPr>
          <c:xVal>
            <c:numRef>
              <c:f>'Q1'!$B$2:$B$21</c:f>
              <c:numCache>
                <c:formatCode>General</c:formatCode>
                <c:ptCount val="20"/>
                <c:pt idx="0">
                  <c:v>16</c:v>
                </c:pt>
                <c:pt idx="1">
                  <c:v>16</c:v>
                </c:pt>
                <c:pt idx="2">
                  <c:v>12</c:v>
                </c:pt>
                <c:pt idx="3">
                  <c:v>17</c:v>
                </c:pt>
                <c:pt idx="4">
                  <c:v>16</c:v>
                </c:pt>
                <c:pt idx="5">
                  <c:v>14</c:v>
                </c:pt>
                <c:pt idx="6">
                  <c:v>14</c:v>
                </c:pt>
                <c:pt idx="7">
                  <c:v>12</c:v>
                </c:pt>
                <c:pt idx="8">
                  <c:v>16</c:v>
                </c:pt>
                <c:pt idx="9">
                  <c:v>13</c:v>
                </c:pt>
                <c:pt idx="10">
                  <c:v>16</c:v>
                </c:pt>
                <c:pt idx="11">
                  <c:v>18</c:v>
                </c:pt>
                <c:pt idx="12">
                  <c:v>12</c:v>
                </c:pt>
                <c:pt idx="13">
                  <c:v>16</c:v>
                </c:pt>
                <c:pt idx="14">
                  <c:v>12</c:v>
                </c:pt>
                <c:pt idx="15">
                  <c:v>14</c:v>
                </c:pt>
                <c:pt idx="16">
                  <c:v>8</c:v>
                </c:pt>
                <c:pt idx="17">
                  <c:v>12</c:v>
                </c:pt>
                <c:pt idx="18">
                  <c:v>18</c:v>
                </c:pt>
                <c:pt idx="19">
                  <c:v>14</c:v>
                </c:pt>
              </c:numCache>
            </c:numRef>
          </c:xVal>
          <c:yVal>
            <c:numRef>
              <c:f>'Q1'!$C$2:$C$21</c:f>
              <c:numCache>
                <c:formatCode>General</c:formatCode>
                <c:ptCount val="20"/>
                <c:pt idx="0">
                  <c:v>112</c:v>
                </c:pt>
                <c:pt idx="1">
                  <c:v>117</c:v>
                </c:pt>
                <c:pt idx="2">
                  <c:v>96</c:v>
                </c:pt>
                <c:pt idx="3">
                  <c:v>114</c:v>
                </c:pt>
                <c:pt idx="4">
                  <c:v>106</c:v>
                </c:pt>
                <c:pt idx="5">
                  <c:v>80</c:v>
                </c:pt>
                <c:pt idx="6">
                  <c:v>89</c:v>
                </c:pt>
                <c:pt idx="7">
                  <c:v>94</c:v>
                </c:pt>
                <c:pt idx="8">
                  <c:v>113</c:v>
                </c:pt>
                <c:pt idx="9">
                  <c:v>111</c:v>
                </c:pt>
                <c:pt idx="10">
                  <c:v>112</c:v>
                </c:pt>
                <c:pt idx="11">
                  <c:v>84</c:v>
                </c:pt>
                <c:pt idx="12">
                  <c:v>108</c:v>
                </c:pt>
                <c:pt idx="13">
                  <c:v>95</c:v>
                </c:pt>
                <c:pt idx="14">
                  <c:v>117</c:v>
                </c:pt>
                <c:pt idx="15">
                  <c:v>83</c:v>
                </c:pt>
                <c:pt idx="16">
                  <c:v>106</c:v>
                </c:pt>
                <c:pt idx="17">
                  <c:v>100</c:v>
                </c:pt>
                <c:pt idx="18">
                  <c:v>120</c:v>
                </c:pt>
                <c:pt idx="19">
                  <c:v>103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A87-AD4A-80D3-64E92EE939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8338592"/>
        <c:axId val="1198339136"/>
      </c:scatterChart>
      <c:valAx>
        <c:axId val="119833859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Education Level (years of formal schooling) 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198339136"/>
        <c:crosses val="autoZero"/>
        <c:crossBetween val="midCat"/>
      </c:valAx>
      <c:valAx>
        <c:axId val="11983391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100"/>
                  <a:t>Memory Function (test score)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19833859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7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Acceptance Rate to Graduation Rate Scatterplot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7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'Q2'!$C$1</c:f>
              <c:strCache>
                <c:ptCount val="1"/>
                <c:pt idx="0">
                  <c:v>Grad rate (%)</c:v>
                </c:pt>
              </c:strCache>
            </c:strRef>
          </c:tx>
          <c:spPr>
            <a:ln w="25400">
              <a:noFill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 cap="flat" cmpd="sng" algn="ctr">
                <a:solidFill>
                  <a:schemeClr val="accent1"/>
                </a:solidFill>
                <a:round/>
              </a:ln>
              <a:effectLst/>
            </c:spPr>
          </c:marker>
          <c:xVal>
            <c:numRef>
              <c:f>'Q2'!$B$2:$B$21</c:f>
              <c:numCache>
                <c:formatCode>General</c:formatCode>
                <c:ptCount val="20"/>
                <c:pt idx="0">
                  <c:v>5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11</c:v>
                </c:pt>
                <c:pt idx="5">
                  <c:v>14</c:v>
                </c:pt>
                <c:pt idx="6">
                  <c:v>15</c:v>
                </c:pt>
                <c:pt idx="7">
                  <c:v>16</c:v>
                </c:pt>
                <c:pt idx="8">
                  <c:v>16</c:v>
                </c:pt>
                <c:pt idx="9">
                  <c:v>18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23</c:v>
                </c:pt>
                <c:pt idx="14">
                  <c:v>24</c:v>
                </c:pt>
                <c:pt idx="15">
                  <c:v>26</c:v>
                </c:pt>
                <c:pt idx="16">
                  <c:v>27</c:v>
                </c:pt>
                <c:pt idx="17">
                  <c:v>27</c:v>
                </c:pt>
                <c:pt idx="18">
                  <c:v>28</c:v>
                </c:pt>
                <c:pt idx="19">
                  <c:v>29</c:v>
                </c:pt>
              </c:numCache>
            </c:numRef>
          </c:xVal>
          <c:yVal>
            <c:numRef>
              <c:f>'Q2'!$C$2:$C$21</c:f>
              <c:numCache>
                <c:formatCode>General</c:formatCode>
                <c:ptCount val="20"/>
                <c:pt idx="0">
                  <c:v>96</c:v>
                </c:pt>
                <c:pt idx="1">
                  <c:v>95</c:v>
                </c:pt>
                <c:pt idx="2">
                  <c:v>93</c:v>
                </c:pt>
                <c:pt idx="3">
                  <c:v>94</c:v>
                </c:pt>
                <c:pt idx="4">
                  <c:v>96</c:v>
                </c:pt>
                <c:pt idx="5">
                  <c:v>92</c:v>
                </c:pt>
                <c:pt idx="6">
                  <c:v>92</c:v>
                </c:pt>
                <c:pt idx="7">
                  <c:v>93</c:v>
                </c:pt>
                <c:pt idx="8">
                  <c:v>91</c:v>
                </c:pt>
                <c:pt idx="9">
                  <c:v>92</c:v>
                </c:pt>
                <c:pt idx="10">
                  <c:v>90</c:v>
                </c:pt>
                <c:pt idx="11">
                  <c:v>96</c:v>
                </c:pt>
                <c:pt idx="12">
                  <c:v>90</c:v>
                </c:pt>
                <c:pt idx="13">
                  <c:v>89</c:v>
                </c:pt>
                <c:pt idx="14">
                  <c:v>88</c:v>
                </c:pt>
                <c:pt idx="15">
                  <c:v>78</c:v>
                </c:pt>
                <c:pt idx="16">
                  <c:v>87</c:v>
                </c:pt>
                <c:pt idx="17">
                  <c:v>85</c:v>
                </c:pt>
                <c:pt idx="18">
                  <c:v>83</c:v>
                </c:pt>
                <c:pt idx="19">
                  <c:v>80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852-8E41-AE8B-C53135B3E9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3249040"/>
        <c:axId val="1373252848"/>
      </c:scatterChart>
      <c:valAx>
        <c:axId val="13732490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Acceptance Rate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3252848"/>
        <c:crosses val="autoZero"/>
        <c:crossBetween val="midCat"/>
      </c:valAx>
      <c:valAx>
        <c:axId val="1373252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Graduation Rate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32490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100000">
          <a:schemeClr val="lt1">
            <a:lumMod val="95000"/>
          </a:schemeClr>
        </a:gs>
        <a:gs pos="43000">
          <a:schemeClr val="lt1"/>
        </a:gs>
      </a:gsLst>
      <a:path path="circle">
        <a:fillToRect l="50000" t="50000" r="50000" b="50000"/>
      </a:path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4">
  <cs:axisTitle>
    <cs:lnRef idx="0"/>
    <cs:fillRef idx="0"/>
    <cs:effectRef idx="0"/>
    <cs:fontRef idx="minor">
      <a:schemeClr val="dk1">
        <a:lumMod val="50000"/>
        <a:lumOff val="50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50000"/>
        <a:lumOff val="50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100000">
            <a:schemeClr val="lt1">
              <a:lumMod val="95000"/>
            </a:schemeClr>
          </a:gs>
          <a:gs pos="43000">
            <a:schemeClr val="lt1"/>
          </a:gs>
        </a:gsLst>
        <a:path path="circle">
          <a:fillToRect l="50000" t="50000" r="50000" b="50000"/>
        </a:path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>
        <a:solidFill>
          <a:schemeClr val="phClr">
            <a:alpha val="20000"/>
          </a:schemeClr>
        </a:solidFill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50000"/>
        <a:lumOff val="50000"/>
      </a:schemeClr>
    </cs:fontRef>
    <cs:spPr>
      <a:ln w="9525" cap="rnd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dk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50000"/>
        <a:lumOff val="50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600" b="0" kern="1200" spc="70" baseline="0"/>
  </cs:title>
  <cs:trendline>
    <cs:lnRef idx="0">
      <cs:styleClr val="0"/>
    </cs:lnRef>
    <cs:fillRef idx="0"/>
    <cs:effectRef idx="0"/>
    <cs:fontRef idx="minor">
      <a:schemeClr val="tx1"/>
    </cs:fontRef>
    <cs:spPr>
      <a:ln w="63500" cap="rnd" cmpd="sng" algn="ctr">
        <a:solidFill>
          <a:schemeClr val="phClr">
            <a:alpha val="25000"/>
          </a:schemeClr>
        </a:solidFill>
        <a:round/>
      </a:ln>
    </cs:spPr>
  </cs:trendline>
  <cs:trendlineLabel>
    <cs:lnRef idx="0"/>
    <cs:fillRef idx="0"/>
    <cs:effectRef idx="0"/>
    <cs:fontRef idx="minor">
      <a:schemeClr val="dk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dk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dk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 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0</xdr:rowOff>
    </xdr:from>
    <xdr:to>
      <xdr:col>6</xdr:col>
      <xdr:colOff>619125</xdr:colOff>
      <xdr:row>44</xdr:row>
      <xdr:rowOff>133350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26</xdr:row>
      <xdr:rowOff>0</xdr:rowOff>
    </xdr:from>
    <xdr:to>
      <xdr:col>10</xdr:col>
      <xdr:colOff>290195</xdr:colOff>
      <xdr:row>41</xdr:row>
      <xdr:rowOff>138112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opLeftCell="A15" workbookViewId="0">
      <selection activeCell="I30" sqref="I30"/>
    </sheetView>
  </sheetViews>
  <sheetFormatPr defaultColWidth="11.09765625" defaultRowHeight="15" x14ac:dyDescent="0.2"/>
  <cols>
    <col min="4" max="4" width="17.5078125" bestFit="1" customWidth="1"/>
    <col min="6" max="6" width="15.53515625" customWidth="1"/>
    <col min="9" max="9" width="19.48046875" bestFit="1" customWidth="1"/>
    <col min="11" max="11" width="19.48046875" bestFit="1" customWidth="1"/>
  </cols>
  <sheetData>
    <row r="1" spans="1:12" x14ac:dyDescent="0.2">
      <c r="A1" t="s">
        <v>0</v>
      </c>
      <c r="B1" t="s">
        <v>2</v>
      </c>
      <c r="C1" t="s">
        <v>1</v>
      </c>
      <c r="D1" t="s">
        <v>7</v>
      </c>
      <c r="E1" t="s">
        <v>6</v>
      </c>
      <c r="F1" t="s">
        <v>8</v>
      </c>
      <c r="G1" t="s">
        <v>6</v>
      </c>
      <c r="H1" s="4" t="s">
        <v>2</v>
      </c>
      <c r="I1" s="5" t="s">
        <v>9</v>
      </c>
      <c r="J1" s="4" t="s">
        <v>1</v>
      </c>
      <c r="K1" s="5" t="s">
        <v>9</v>
      </c>
      <c r="L1" s="7" t="s">
        <v>10</v>
      </c>
    </row>
    <row r="2" spans="1:12" x14ac:dyDescent="0.2">
      <c r="A2">
        <v>1</v>
      </c>
      <c r="B2">
        <v>16</v>
      </c>
      <c r="C2">
        <v>112</v>
      </c>
      <c r="D2">
        <f>(B2-E2)*(B2-E2)</f>
        <v>4</v>
      </c>
      <c r="E2">
        <v>14</v>
      </c>
      <c r="F2">
        <f>(C2-G2)*(C2-G2)</f>
        <v>81</v>
      </c>
      <c r="G2" s="2">
        <v>103</v>
      </c>
      <c r="H2" s="4">
        <v>16</v>
      </c>
      <c r="I2" s="6">
        <f>(B2-E2)/2.32</f>
        <v>0.86206896551724144</v>
      </c>
      <c r="J2" s="4">
        <v>112</v>
      </c>
      <c r="K2" s="6">
        <f>(J2-G2)/11.53</f>
        <v>0.78057241977450131</v>
      </c>
      <c r="L2">
        <f>I2*K2</f>
        <v>0.67290725842629429</v>
      </c>
    </row>
    <row r="3" spans="1:12" x14ac:dyDescent="0.2">
      <c r="A3">
        <v>2</v>
      </c>
      <c r="B3">
        <v>16</v>
      </c>
      <c r="C3">
        <v>117</v>
      </c>
      <c r="D3">
        <f t="shared" ref="D3:D25" si="0">(B3-E3)*(B3-E3)</f>
        <v>4</v>
      </c>
      <c r="E3">
        <v>14</v>
      </c>
      <c r="F3">
        <f t="shared" ref="F3:F26" si="1">(C3-G3)*(C3-G3)</f>
        <v>196</v>
      </c>
      <c r="G3" s="2">
        <v>103</v>
      </c>
      <c r="H3" s="4">
        <v>16</v>
      </c>
      <c r="I3" s="6">
        <f t="shared" ref="I3:I26" si="2">(B3-E3)/2.32</f>
        <v>0.86206896551724144</v>
      </c>
      <c r="J3" s="4">
        <v>117</v>
      </c>
      <c r="K3" s="6">
        <f t="shared" ref="K3:K26" si="3">(J3-G3)/11.53</f>
        <v>1.2142237640936688</v>
      </c>
      <c r="L3">
        <f t="shared" ref="L3:L26" si="4">I3*K3</f>
        <v>1.0467446242186802</v>
      </c>
    </row>
    <row r="4" spans="1:12" x14ac:dyDescent="0.2">
      <c r="A4">
        <v>3</v>
      </c>
      <c r="B4">
        <v>12</v>
      </c>
      <c r="C4">
        <v>96</v>
      </c>
      <c r="D4">
        <f t="shared" si="0"/>
        <v>4</v>
      </c>
      <c r="E4">
        <v>14</v>
      </c>
      <c r="F4">
        <f t="shared" si="1"/>
        <v>49</v>
      </c>
      <c r="G4" s="2">
        <v>103</v>
      </c>
      <c r="H4" s="4">
        <v>12</v>
      </c>
      <c r="I4" s="6">
        <f t="shared" si="2"/>
        <v>-0.86206896551724144</v>
      </c>
      <c r="J4" s="4">
        <v>96</v>
      </c>
      <c r="K4" s="6">
        <f t="shared" si="3"/>
        <v>-0.60711188204683442</v>
      </c>
      <c r="L4">
        <f t="shared" si="4"/>
        <v>0.5233723121093401</v>
      </c>
    </row>
    <row r="5" spans="1:12" x14ac:dyDescent="0.2">
      <c r="A5">
        <v>4</v>
      </c>
      <c r="B5">
        <v>17</v>
      </c>
      <c r="C5">
        <v>114</v>
      </c>
      <c r="D5">
        <f t="shared" si="0"/>
        <v>9</v>
      </c>
      <c r="E5">
        <v>14</v>
      </c>
      <c r="F5">
        <f t="shared" si="1"/>
        <v>121</v>
      </c>
      <c r="G5" s="2">
        <v>103</v>
      </c>
      <c r="H5" s="4">
        <v>17</v>
      </c>
      <c r="I5" s="6">
        <f t="shared" si="2"/>
        <v>1.2931034482758621</v>
      </c>
      <c r="J5" s="4">
        <v>114</v>
      </c>
      <c r="K5" s="6">
        <f t="shared" si="3"/>
        <v>0.95403295750216832</v>
      </c>
      <c r="L5">
        <f t="shared" si="4"/>
        <v>1.2336633071148728</v>
      </c>
    </row>
    <row r="6" spans="1:12" x14ac:dyDescent="0.2">
      <c r="A6">
        <v>5</v>
      </c>
      <c r="B6">
        <v>16</v>
      </c>
      <c r="C6">
        <v>106</v>
      </c>
      <c r="D6">
        <f t="shared" si="0"/>
        <v>4</v>
      </c>
      <c r="E6">
        <v>14</v>
      </c>
      <c r="F6">
        <f t="shared" si="1"/>
        <v>9</v>
      </c>
      <c r="G6" s="2">
        <v>103</v>
      </c>
      <c r="H6" s="4">
        <v>16</v>
      </c>
      <c r="I6" s="6">
        <f t="shared" si="2"/>
        <v>0.86206896551724144</v>
      </c>
      <c r="J6" s="4">
        <v>106</v>
      </c>
      <c r="K6" s="6">
        <f t="shared" si="3"/>
        <v>0.26019080659150046</v>
      </c>
      <c r="L6">
        <f t="shared" si="4"/>
        <v>0.22430241947543145</v>
      </c>
    </row>
    <row r="7" spans="1:12" x14ac:dyDescent="0.2">
      <c r="A7">
        <v>6</v>
      </c>
      <c r="B7">
        <v>14</v>
      </c>
      <c r="C7">
        <v>80</v>
      </c>
      <c r="D7">
        <f t="shared" si="0"/>
        <v>0</v>
      </c>
      <c r="E7">
        <v>14</v>
      </c>
      <c r="F7">
        <f t="shared" si="1"/>
        <v>529</v>
      </c>
      <c r="G7" s="2">
        <v>103</v>
      </c>
      <c r="H7" s="4">
        <v>14</v>
      </c>
      <c r="I7" s="6">
        <f t="shared" si="2"/>
        <v>0</v>
      </c>
      <c r="J7" s="4">
        <v>80</v>
      </c>
      <c r="K7" s="6">
        <f t="shared" si="3"/>
        <v>-1.99479618386817</v>
      </c>
      <c r="L7">
        <f t="shared" si="4"/>
        <v>0</v>
      </c>
    </row>
    <row r="8" spans="1:12" x14ac:dyDescent="0.2">
      <c r="A8">
        <v>7</v>
      </c>
      <c r="B8">
        <v>14</v>
      </c>
      <c r="C8">
        <v>89</v>
      </c>
      <c r="D8">
        <f t="shared" si="0"/>
        <v>0</v>
      </c>
      <c r="E8">
        <v>14</v>
      </c>
      <c r="F8">
        <f t="shared" si="1"/>
        <v>196</v>
      </c>
      <c r="G8" s="2">
        <v>103</v>
      </c>
      <c r="H8" s="4">
        <v>14</v>
      </c>
      <c r="I8" s="6">
        <f t="shared" si="2"/>
        <v>0</v>
      </c>
      <c r="J8" s="4">
        <v>89</v>
      </c>
      <c r="K8" s="6">
        <f t="shared" si="3"/>
        <v>-1.2142237640936688</v>
      </c>
      <c r="L8">
        <f t="shared" si="4"/>
        <v>0</v>
      </c>
    </row>
    <row r="9" spans="1:12" x14ac:dyDescent="0.2">
      <c r="A9">
        <v>8</v>
      </c>
      <c r="B9">
        <v>12</v>
      </c>
      <c r="C9">
        <v>94</v>
      </c>
      <c r="D9">
        <f t="shared" si="0"/>
        <v>4</v>
      </c>
      <c r="E9">
        <v>14</v>
      </c>
      <c r="F9">
        <f t="shared" si="1"/>
        <v>81</v>
      </c>
      <c r="G9" s="2">
        <v>103</v>
      </c>
      <c r="H9" s="4">
        <v>12</v>
      </c>
      <c r="I9" s="6">
        <f t="shared" si="2"/>
        <v>-0.86206896551724144</v>
      </c>
      <c r="J9" s="4">
        <v>94</v>
      </c>
      <c r="K9" s="6">
        <f t="shared" si="3"/>
        <v>-0.78057241977450131</v>
      </c>
      <c r="L9">
        <f t="shared" si="4"/>
        <v>0.67290725842629429</v>
      </c>
    </row>
    <row r="10" spans="1:12" x14ac:dyDescent="0.2">
      <c r="A10">
        <v>9</v>
      </c>
      <c r="B10">
        <v>16</v>
      </c>
      <c r="C10">
        <v>113</v>
      </c>
      <c r="D10">
        <f t="shared" si="0"/>
        <v>4</v>
      </c>
      <c r="E10">
        <v>14</v>
      </c>
      <c r="F10">
        <f t="shared" si="1"/>
        <v>100</v>
      </c>
      <c r="G10" s="2">
        <v>103</v>
      </c>
      <c r="H10" s="4">
        <v>16</v>
      </c>
      <c r="I10" s="6">
        <f t="shared" si="2"/>
        <v>0.86206896551724144</v>
      </c>
      <c r="J10" s="4">
        <v>113</v>
      </c>
      <c r="K10" s="6">
        <f t="shared" si="3"/>
        <v>0.86730268863833482</v>
      </c>
      <c r="L10">
        <f t="shared" si="4"/>
        <v>0.74767473158477149</v>
      </c>
    </row>
    <row r="11" spans="1:12" x14ac:dyDescent="0.2">
      <c r="A11">
        <v>10</v>
      </c>
      <c r="B11">
        <v>13</v>
      </c>
      <c r="C11">
        <v>111</v>
      </c>
      <c r="D11">
        <f t="shared" si="0"/>
        <v>1</v>
      </c>
      <c r="E11">
        <v>14</v>
      </c>
      <c r="F11">
        <f t="shared" si="1"/>
        <v>64</v>
      </c>
      <c r="G11" s="2">
        <v>103</v>
      </c>
      <c r="H11" s="4">
        <v>13</v>
      </c>
      <c r="I11" s="6">
        <f t="shared" si="2"/>
        <v>-0.43103448275862072</v>
      </c>
      <c r="J11" s="4">
        <v>111</v>
      </c>
      <c r="K11" s="6">
        <f t="shared" si="3"/>
        <v>0.69384215091066781</v>
      </c>
      <c r="L11">
        <f t="shared" si="4"/>
        <v>-0.29906989263390854</v>
      </c>
    </row>
    <row r="12" spans="1:12" x14ac:dyDescent="0.2">
      <c r="A12">
        <v>11</v>
      </c>
      <c r="B12">
        <v>16</v>
      </c>
      <c r="C12">
        <v>112</v>
      </c>
      <c r="D12">
        <f t="shared" si="0"/>
        <v>4</v>
      </c>
      <c r="E12">
        <v>14</v>
      </c>
      <c r="F12">
        <f t="shared" si="1"/>
        <v>81</v>
      </c>
      <c r="G12" s="2">
        <v>103</v>
      </c>
      <c r="H12" s="4">
        <v>16</v>
      </c>
      <c r="I12" s="6">
        <f t="shared" si="2"/>
        <v>0.86206896551724144</v>
      </c>
      <c r="J12" s="4">
        <v>112</v>
      </c>
      <c r="K12" s="6">
        <f t="shared" si="3"/>
        <v>0.78057241977450131</v>
      </c>
      <c r="L12">
        <f t="shared" si="4"/>
        <v>0.67290725842629429</v>
      </c>
    </row>
    <row r="13" spans="1:12" x14ac:dyDescent="0.2">
      <c r="A13">
        <v>12</v>
      </c>
      <c r="B13">
        <v>18</v>
      </c>
      <c r="C13">
        <v>84</v>
      </c>
      <c r="D13">
        <f t="shared" si="0"/>
        <v>16</v>
      </c>
      <c r="E13">
        <v>14</v>
      </c>
      <c r="F13">
        <f t="shared" si="1"/>
        <v>361</v>
      </c>
      <c r="G13" s="2">
        <v>103</v>
      </c>
      <c r="H13" s="4">
        <v>18</v>
      </c>
      <c r="I13" s="6">
        <f t="shared" si="2"/>
        <v>1.7241379310344829</v>
      </c>
      <c r="J13" s="4">
        <v>84</v>
      </c>
      <c r="K13" s="6">
        <f t="shared" si="3"/>
        <v>-1.6478751084128362</v>
      </c>
      <c r="L13">
        <f t="shared" si="4"/>
        <v>-2.8411639800221318</v>
      </c>
    </row>
    <row r="14" spans="1:12" x14ac:dyDescent="0.2">
      <c r="A14">
        <v>13</v>
      </c>
      <c r="B14">
        <v>12</v>
      </c>
      <c r="C14">
        <v>108</v>
      </c>
      <c r="D14">
        <f t="shared" si="0"/>
        <v>4</v>
      </c>
      <c r="E14">
        <v>14</v>
      </c>
      <c r="F14">
        <f t="shared" si="1"/>
        <v>25</v>
      </c>
      <c r="G14" s="2">
        <v>103</v>
      </c>
      <c r="H14" s="4">
        <v>12</v>
      </c>
      <c r="I14" s="6">
        <f t="shared" si="2"/>
        <v>-0.86206896551724144</v>
      </c>
      <c r="J14" s="4">
        <v>108</v>
      </c>
      <c r="K14" s="6">
        <f t="shared" si="3"/>
        <v>0.43365134431916741</v>
      </c>
      <c r="L14">
        <f t="shared" si="4"/>
        <v>-0.37383736579238575</v>
      </c>
    </row>
    <row r="15" spans="1:12" x14ac:dyDescent="0.2">
      <c r="A15">
        <v>14</v>
      </c>
      <c r="B15">
        <v>16</v>
      </c>
      <c r="C15">
        <v>95</v>
      </c>
      <c r="D15">
        <f t="shared" si="0"/>
        <v>4</v>
      </c>
      <c r="E15">
        <v>14</v>
      </c>
      <c r="F15">
        <f t="shared" si="1"/>
        <v>64</v>
      </c>
      <c r="G15" s="2">
        <v>103</v>
      </c>
      <c r="H15" s="4">
        <v>16</v>
      </c>
      <c r="I15" s="6">
        <f t="shared" si="2"/>
        <v>0.86206896551724144</v>
      </c>
      <c r="J15" s="4">
        <v>95</v>
      </c>
      <c r="K15" s="6">
        <f t="shared" si="3"/>
        <v>-0.69384215091066781</v>
      </c>
      <c r="L15">
        <f t="shared" si="4"/>
        <v>-0.59813978526781708</v>
      </c>
    </row>
    <row r="16" spans="1:12" x14ac:dyDescent="0.2">
      <c r="A16">
        <v>15</v>
      </c>
      <c r="B16">
        <v>12</v>
      </c>
      <c r="C16">
        <v>117</v>
      </c>
      <c r="D16">
        <f t="shared" si="0"/>
        <v>4</v>
      </c>
      <c r="E16">
        <v>14</v>
      </c>
      <c r="F16">
        <f t="shared" si="1"/>
        <v>196</v>
      </c>
      <c r="G16" s="2">
        <v>103</v>
      </c>
      <c r="H16" s="4">
        <v>12</v>
      </c>
      <c r="I16" s="6">
        <f t="shared" si="2"/>
        <v>-0.86206896551724144</v>
      </c>
      <c r="J16" s="4">
        <v>117</v>
      </c>
      <c r="K16" s="6">
        <f t="shared" si="3"/>
        <v>1.2142237640936688</v>
      </c>
      <c r="L16">
        <f t="shared" si="4"/>
        <v>-1.0467446242186802</v>
      </c>
    </row>
    <row r="17" spans="1:12" x14ac:dyDescent="0.2">
      <c r="A17">
        <v>16</v>
      </c>
      <c r="B17">
        <v>14</v>
      </c>
      <c r="C17">
        <v>83</v>
      </c>
      <c r="D17">
        <f t="shared" si="0"/>
        <v>0</v>
      </c>
      <c r="E17">
        <v>14</v>
      </c>
      <c r="F17">
        <f t="shared" si="1"/>
        <v>400</v>
      </c>
      <c r="G17" s="2">
        <v>103</v>
      </c>
      <c r="H17" s="4">
        <v>14</v>
      </c>
      <c r="I17" s="6">
        <f t="shared" si="2"/>
        <v>0</v>
      </c>
      <c r="J17" s="4">
        <v>83</v>
      </c>
      <c r="K17" s="6">
        <f t="shared" si="3"/>
        <v>-1.7346053772766696</v>
      </c>
      <c r="L17">
        <f t="shared" si="4"/>
        <v>0</v>
      </c>
    </row>
    <row r="18" spans="1:12" x14ac:dyDescent="0.2">
      <c r="A18">
        <v>17</v>
      </c>
      <c r="B18">
        <v>8</v>
      </c>
      <c r="C18">
        <v>106</v>
      </c>
      <c r="D18">
        <f t="shared" si="0"/>
        <v>36</v>
      </c>
      <c r="E18">
        <v>14</v>
      </c>
      <c r="F18">
        <f t="shared" si="1"/>
        <v>9</v>
      </c>
      <c r="G18" s="2">
        <v>103</v>
      </c>
      <c r="H18" s="4">
        <v>8</v>
      </c>
      <c r="I18" s="6">
        <f t="shared" si="2"/>
        <v>-2.5862068965517242</v>
      </c>
      <c r="J18" s="4">
        <v>106</v>
      </c>
      <c r="K18" s="6">
        <f t="shared" si="3"/>
        <v>0.26019080659150046</v>
      </c>
      <c r="L18">
        <f t="shared" si="4"/>
        <v>-0.67290725842629429</v>
      </c>
    </row>
    <row r="19" spans="1:12" x14ac:dyDescent="0.2">
      <c r="A19">
        <v>18</v>
      </c>
      <c r="B19">
        <v>12</v>
      </c>
      <c r="C19">
        <v>100</v>
      </c>
      <c r="D19">
        <f t="shared" si="0"/>
        <v>4</v>
      </c>
      <c r="E19">
        <v>14</v>
      </c>
      <c r="F19">
        <f t="shared" si="1"/>
        <v>9</v>
      </c>
      <c r="G19" s="2">
        <v>103</v>
      </c>
      <c r="H19" s="4">
        <v>12</v>
      </c>
      <c r="I19" s="6">
        <f t="shared" si="2"/>
        <v>-0.86206896551724144</v>
      </c>
      <c r="J19" s="4">
        <v>100</v>
      </c>
      <c r="K19" s="6">
        <f t="shared" si="3"/>
        <v>-0.26019080659150046</v>
      </c>
      <c r="L19">
        <f t="shared" si="4"/>
        <v>0.22430241947543145</v>
      </c>
    </row>
    <row r="20" spans="1:12" x14ac:dyDescent="0.2">
      <c r="A20">
        <v>19</v>
      </c>
      <c r="B20">
        <v>18</v>
      </c>
      <c r="C20">
        <v>120</v>
      </c>
      <c r="D20">
        <f>(B20-E20)*(B20-E20)</f>
        <v>16</v>
      </c>
      <c r="E20">
        <v>14</v>
      </c>
      <c r="F20">
        <f t="shared" si="1"/>
        <v>289</v>
      </c>
      <c r="G20" s="2">
        <v>103</v>
      </c>
      <c r="H20" s="4">
        <v>18</v>
      </c>
      <c r="I20" s="6">
        <f t="shared" si="2"/>
        <v>1.7241379310344829</v>
      </c>
      <c r="J20" s="4">
        <v>120</v>
      </c>
      <c r="K20" s="6">
        <f t="shared" si="3"/>
        <v>1.4744145706851692</v>
      </c>
      <c r="L20">
        <f t="shared" si="4"/>
        <v>2.542094087388223</v>
      </c>
    </row>
    <row r="21" spans="1:12" x14ac:dyDescent="0.2">
      <c r="A21">
        <v>20</v>
      </c>
      <c r="B21">
        <v>14</v>
      </c>
      <c r="C21">
        <v>103</v>
      </c>
      <c r="D21">
        <f t="shared" si="0"/>
        <v>0</v>
      </c>
      <c r="E21">
        <v>14</v>
      </c>
      <c r="F21">
        <f t="shared" si="1"/>
        <v>0</v>
      </c>
      <c r="G21" s="2">
        <v>103</v>
      </c>
      <c r="H21" s="4">
        <v>14</v>
      </c>
      <c r="I21" s="6">
        <f t="shared" si="2"/>
        <v>0</v>
      </c>
      <c r="J21" s="4">
        <v>103</v>
      </c>
      <c r="K21" s="6">
        <f t="shared" si="3"/>
        <v>0</v>
      </c>
      <c r="L21">
        <f t="shared" si="4"/>
        <v>0</v>
      </c>
    </row>
    <row r="22" spans="1:12" x14ac:dyDescent="0.2">
      <c r="A22">
        <v>21</v>
      </c>
      <c r="B22">
        <v>14</v>
      </c>
      <c r="C22">
        <v>89</v>
      </c>
      <c r="D22">
        <f t="shared" si="0"/>
        <v>0</v>
      </c>
      <c r="E22">
        <v>14</v>
      </c>
      <c r="F22">
        <f t="shared" si="1"/>
        <v>196</v>
      </c>
      <c r="G22" s="2">
        <v>103</v>
      </c>
      <c r="H22" s="4">
        <v>14</v>
      </c>
      <c r="I22" s="6">
        <f t="shared" si="2"/>
        <v>0</v>
      </c>
      <c r="J22" s="4">
        <v>89</v>
      </c>
      <c r="K22" s="6">
        <f t="shared" si="3"/>
        <v>-1.2142237640936688</v>
      </c>
      <c r="L22">
        <f t="shared" si="4"/>
        <v>0</v>
      </c>
    </row>
    <row r="23" spans="1:12" x14ac:dyDescent="0.2">
      <c r="A23">
        <v>22</v>
      </c>
      <c r="B23">
        <v>12</v>
      </c>
      <c r="C23">
        <v>94</v>
      </c>
      <c r="D23">
        <f t="shared" si="0"/>
        <v>4</v>
      </c>
      <c r="E23">
        <v>14</v>
      </c>
      <c r="F23">
        <f t="shared" si="1"/>
        <v>81</v>
      </c>
      <c r="G23" s="2">
        <v>103</v>
      </c>
      <c r="H23" s="4">
        <v>12</v>
      </c>
      <c r="I23" s="6">
        <f t="shared" si="2"/>
        <v>-0.86206896551724144</v>
      </c>
      <c r="J23" s="4">
        <v>94</v>
      </c>
      <c r="K23" s="6">
        <f t="shared" si="3"/>
        <v>-0.78057241977450131</v>
      </c>
      <c r="L23">
        <f t="shared" si="4"/>
        <v>0.67290725842629429</v>
      </c>
    </row>
    <row r="24" spans="1:12" x14ac:dyDescent="0.2">
      <c r="A24">
        <v>23</v>
      </c>
      <c r="B24">
        <v>14</v>
      </c>
      <c r="C24">
        <v>113</v>
      </c>
      <c r="D24">
        <f t="shared" si="0"/>
        <v>0</v>
      </c>
      <c r="E24">
        <v>14</v>
      </c>
      <c r="F24">
        <f t="shared" si="1"/>
        <v>100</v>
      </c>
      <c r="G24" s="2">
        <v>103</v>
      </c>
      <c r="H24" s="4">
        <v>14</v>
      </c>
      <c r="I24" s="6">
        <f t="shared" si="2"/>
        <v>0</v>
      </c>
      <c r="J24" s="4">
        <v>113</v>
      </c>
      <c r="K24" s="6">
        <f t="shared" si="3"/>
        <v>0.86730268863833482</v>
      </c>
      <c r="L24">
        <f t="shared" si="4"/>
        <v>0</v>
      </c>
    </row>
    <row r="25" spans="1:12" x14ac:dyDescent="0.2">
      <c r="A25">
        <v>24</v>
      </c>
      <c r="B25">
        <v>12</v>
      </c>
      <c r="C25">
        <v>111</v>
      </c>
      <c r="D25">
        <f t="shared" si="0"/>
        <v>4</v>
      </c>
      <c r="E25">
        <v>14</v>
      </c>
      <c r="F25">
        <f t="shared" si="1"/>
        <v>64</v>
      </c>
      <c r="G25" s="2">
        <v>103</v>
      </c>
      <c r="H25" s="4">
        <v>12</v>
      </c>
      <c r="I25" s="6">
        <f t="shared" si="2"/>
        <v>-0.86206896551724144</v>
      </c>
      <c r="J25" s="4">
        <v>111</v>
      </c>
      <c r="K25" s="6">
        <f t="shared" si="3"/>
        <v>0.69384215091066781</v>
      </c>
      <c r="L25">
        <f t="shared" si="4"/>
        <v>-0.59813978526781708</v>
      </c>
    </row>
    <row r="26" spans="1:12" x14ac:dyDescent="0.2">
      <c r="A26">
        <v>25</v>
      </c>
      <c r="B26">
        <v>12</v>
      </c>
      <c r="C26">
        <v>108</v>
      </c>
      <c r="D26">
        <f>(B26-E26)*(B26-E26)</f>
        <v>4</v>
      </c>
      <c r="E26">
        <v>14</v>
      </c>
      <c r="F26">
        <f t="shared" si="1"/>
        <v>25</v>
      </c>
      <c r="G26" s="2">
        <v>103</v>
      </c>
      <c r="H26" s="4">
        <v>12</v>
      </c>
      <c r="I26" s="6">
        <f t="shared" si="2"/>
        <v>-0.86206896551724144</v>
      </c>
      <c r="J26" s="4">
        <v>108</v>
      </c>
      <c r="K26" s="6">
        <f t="shared" si="3"/>
        <v>0.43365134431916741</v>
      </c>
      <c r="L26">
        <f t="shared" si="4"/>
        <v>-0.37383736579238575</v>
      </c>
    </row>
    <row r="27" spans="1:12" x14ac:dyDescent="0.2">
      <c r="A27" s="1" t="s">
        <v>11</v>
      </c>
      <c r="B27">
        <f>SUM(B2:B26)</f>
        <v>350</v>
      </c>
      <c r="C27">
        <f>SUM(C2:C26)</f>
        <v>2575</v>
      </c>
      <c r="D27">
        <f>SUM(D2:D26)</f>
        <v>134</v>
      </c>
      <c r="F27">
        <f>SUM(F2:F26)</f>
        <v>3326</v>
      </c>
      <c r="G27" s="2">
        <v>103</v>
      </c>
      <c r="H27">
        <f>SUM(H2:H26)</f>
        <v>350</v>
      </c>
      <c r="J27">
        <f>SUM(J2:J26)</f>
        <v>2575</v>
      </c>
      <c r="L27">
        <f>SUM(L2:L26)</f>
        <v>2.429942877650507</v>
      </c>
    </row>
    <row r="28" spans="1:12" x14ac:dyDescent="0.2">
      <c r="A28" s="1"/>
      <c r="L28">
        <f>L27/25</f>
        <v>9.719771510602028E-2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tabSelected="1" topLeftCell="F7" zoomScale="120" zoomScaleNormal="120" workbookViewId="0">
      <selection activeCell="G27" sqref="G27"/>
    </sheetView>
  </sheetViews>
  <sheetFormatPr defaultColWidth="11.09765625" defaultRowHeight="15" x14ac:dyDescent="0.2"/>
  <cols>
    <col min="1" max="1" width="11.09765625" style="1"/>
    <col min="2" max="3" width="12.82421875" style="1" customWidth="1"/>
    <col min="4" max="5" width="11.09765625" style="1"/>
    <col min="7" max="7" width="11.09765625" style="3"/>
    <col min="8" max="9" width="19.48046875" style="3" bestFit="1" customWidth="1"/>
  </cols>
  <sheetData>
    <row r="1" spans="1:10" x14ac:dyDescent="0.2">
      <c r="A1" s="1" t="s">
        <v>3</v>
      </c>
      <c r="B1" s="1" t="s">
        <v>4</v>
      </c>
      <c r="C1" s="1" t="s">
        <v>5</v>
      </c>
      <c r="D1" s="1" t="s">
        <v>13</v>
      </c>
      <c r="E1" s="1" t="s">
        <v>12</v>
      </c>
      <c r="F1" s="1" t="s">
        <v>14</v>
      </c>
      <c r="G1" s="1" t="s">
        <v>12</v>
      </c>
      <c r="H1" s="5" t="s">
        <v>9</v>
      </c>
      <c r="I1" s="5" t="s">
        <v>9</v>
      </c>
      <c r="J1" s="10" t="s">
        <v>15</v>
      </c>
    </row>
    <row r="2" spans="1:10" x14ac:dyDescent="0.2">
      <c r="A2" s="1">
        <v>1</v>
      </c>
      <c r="B2" s="1">
        <v>5</v>
      </c>
      <c r="C2" s="1">
        <v>96</v>
      </c>
      <c r="D2" s="1">
        <v>18</v>
      </c>
      <c r="E2" s="1">
        <f>(B2-D2)^2</f>
        <v>169</v>
      </c>
      <c r="F2" s="1">
        <v>90</v>
      </c>
      <c r="G2" s="1">
        <f>(C2-F2)^2</f>
        <v>36</v>
      </c>
      <c r="H2" s="8">
        <f>(B2-D2)/76.47</f>
        <v>-0.17000130770236693</v>
      </c>
      <c r="I2" s="9">
        <f>(C2-F2)/382.14</f>
        <v>1.5701051970482022E-2</v>
      </c>
      <c r="J2">
        <f>H2*I2</f>
        <v>-2.6691993672847687E-3</v>
      </c>
    </row>
    <row r="3" spans="1:10" x14ac:dyDescent="0.2">
      <c r="A3" s="1">
        <v>2</v>
      </c>
      <c r="B3" s="1">
        <v>7</v>
      </c>
      <c r="C3" s="1">
        <v>95</v>
      </c>
      <c r="D3" s="1">
        <v>18</v>
      </c>
      <c r="E3" s="1">
        <f t="shared" ref="E3:E22" si="0">(B3-D3)^2</f>
        <v>121</v>
      </c>
      <c r="F3" s="1">
        <v>90</v>
      </c>
      <c r="G3" s="1">
        <f t="shared" ref="G3:G21" si="1">(C3-F3)^2</f>
        <v>25</v>
      </c>
      <c r="H3" s="8">
        <f t="shared" ref="H3:H22" si="2">(B3-D3)/76.47</f>
        <v>-0.14384726036354126</v>
      </c>
      <c r="I3" s="9">
        <f t="shared" ref="I3:I21" si="3">(C3-F3)/382.14</f>
        <v>1.3084209975401686E-2</v>
      </c>
      <c r="J3">
        <f t="shared" ref="J3:J21" si="4">H3*I3</f>
        <v>-1.88212775898285E-3</v>
      </c>
    </row>
    <row r="4" spans="1:10" x14ac:dyDescent="0.2">
      <c r="A4" s="1">
        <v>3</v>
      </c>
      <c r="B4" s="1">
        <v>8</v>
      </c>
      <c r="C4" s="1">
        <v>93</v>
      </c>
      <c r="D4" s="1">
        <v>18</v>
      </c>
      <c r="E4" s="1">
        <f t="shared" si="0"/>
        <v>100</v>
      </c>
      <c r="F4" s="1">
        <v>90</v>
      </c>
      <c r="G4" s="1">
        <f t="shared" si="1"/>
        <v>9</v>
      </c>
      <c r="H4" s="8">
        <f t="shared" si="2"/>
        <v>-0.13077023669412841</v>
      </c>
      <c r="I4" s="9">
        <f t="shared" si="3"/>
        <v>7.8505259852410109E-3</v>
      </c>
      <c r="J4">
        <f t="shared" si="4"/>
        <v>-1.0266151412633726E-3</v>
      </c>
    </row>
    <row r="5" spans="1:10" x14ac:dyDescent="0.2">
      <c r="A5" s="1">
        <v>4</v>
      </c>
      <c r="B5" s="1">
        <v>9</v>
      </c>
      <c r="C5" s="1">
        <v>94</v>
      </c>
      <c r="D5" s="1">
        <v>18</v>
      </c>
      <c r="E5" s="1">
        <f t="shared" si="0"/>
        <v>81</v>
      </c>
      <c r="F5" s="1">
        <v>90</v>
      </c>
      <c r="G5" s="1">
        <f t="shared" si="1"/>
        <v>16</v>
      </c>
      <c r="H5" s="8">
        <f t="shared" si="2"/>
        <v>-0.11769321302471558</v>
      </c>
      <c r="I5" s="9">
        <f t="shared" si="3"/>
        <v>1.0467367980321348E-2</v>
      </c>
      <c r="J5">
        <f t="shared" si="4"/>
        <v>-1.2319381695160474E-3</v>
      </c>
    </row>
    <row r="6" spans="1:10" x14ac:dyDescent="0.2">
      <c r="A6" s="1">
        <v>5</v>
      </c>
      <c r="B6" s="1">
        <v>11</v>
      </c>
      <c r="C6" s="1">
        <v>96</v>
      </c>
      <c r="D6" s="1">
        <v>18</v>
      </c>
      <c r="E6" s="1">
        <f t="shared" si="0"/>
        <v>49</v>
      </c>
      <c r="F6" s="1">
        <v>90</v>
      </c>
      <c r="G6" s="1">
        <f t="shared" si="1"/>
        <v>36</v>
      </c>
      <c r="H6" s="8">
        <f t="shared" si="2"/>
        <v>-9.1539165685889892E-2</v>
      </c>
      <c r="I6" s="9">
        <f t="shared" si="3"/>
        <v>1.5701051970482022E-2</v>
      </c>
      <c r="J6">
        <f t="shared" si="4"/>
        <v>-1.4372611977687218E-3</v>
      </c>
    </row>
    <row r="7" spans="1:10" x14ac:dyDescent="0.2">
      <c r="A7" s="1">
        <v>6</v>
      </c>
      <c r="B7" s="1">
        <v>14</v>
      </c>
      <c r="C7" s="1">
        <v>92</v>
      </c>
      <c r="D7" s="1">
        <v>18</v>
      </c>
      <c r="E7" s="1">
        <f t="shared" si="0"/>
        <v>16</v>
      </c>
      <c r="F7" s="1">
        <v>90</v>
      </c>
      <c r="G7" s="1">
        <f t="shared" si="1"/>
        <v>4</v>
      </c>
      <c r="H7" s="8">
        <f t="shared" si="2"/>
        <v>-5.2308094677651365E-2</v>
      </c>
      <c r="I7" s="9">
        <f t="shared" si="3"/>
        <v>5.2336839901606742E-3</v>
      </c>
      <c r="J7">
        <f t="shared" si="4"/>
        <v>-2.7376403767023273E-4</v>
      </c>
    </row>
    <row r="8" spans="1:10" x14ac:dyDescent="0.2">
      <c r="A8" s="1">
        <v>7</v>
      </c>
      <c r="B8" s="1">
        <v>15</v>
      </c>
      <c r="C8" s="1">
        <v>92</v>
      </c>
      <c r="D8" s="1">
        <v>18</v>
      </c>
      <c r="E8" s="1">
        <f t="shared" si="0"/>
        <v>9</v>
      </c>
      <c r="F8" s="1">
        <v>90</v>
      </c>
      <c r="G8" s="1">
        <f t="shared" si="1"/>
        <v>4</v>
      </c>
      <c r="H8" s="8">
        <f t="shared" si="2"/>
        <v>-3.9231071008238527E-2</v>
      </c>
      <c r="I8" s="9">
        <f t="shared" si="3"/>
        <v>5.2336839901606742E-3</v>
      </c>
      <c r="J8">
        <f t="shared" si="4"/>
        <v>-2.0532302825267457E-4</v>
      </c>
    </row>
    <row r="9" spans="1:10" x14ac:dyDescent="0.2">
      <c r="A9" s="1">
        <v>8</v>
      </c>
      <c r="B9" s="1">
        <v>16</v>
      </c>
      <c r="C9" s="1">
        <v>93</v>
      </c>
      <c r="D9" s="1">
        <v>18</v>
      </c>
      <c r="E9" s="1">
        <f t="shared" si="0"/>
        <v>4</v>
      </c>
      <c r="F9" s="1">
        <v>90</v>
      </c>
      <c r="G9" s="1">
        <f t="shared" si="1"/>
        <v>9</v>
      </c>
      <c r="H9" s="8">
        <f t="shared" si="2"/>
        <v>-2.6154047338825683E-2</v>
      </c>
      <c r="I9" s="9">
        <f t="shared" si="3"/>
        <v>7.8505259852410109E-3</v>
      </c>
      <c r="J9">
        <f t="shared" si="4"/>
        <v>-2.0532302825267452E-4</v>
      </c>
    </row>
    <row r="10" spans="1:10" x14ac:dyDescent="0.2">
      <c r="A10" s="1">
        <v>9</v>
      </c>
      <c r="B10" s="1">
        <v>16</v>
      </c>
      <c r="C10" s="1">
        <v>91</v>
      </c>
      <c r="D10" s="1">
        <v>18</v>
      </c>
      <c r="E10" s="1">
        <f t="shared" si="0"/>
        <v>4</v>
      </c>
      <c r="F10" s="1">
        <v>90</v>
      </c>
      <c r="G10" s="1">
        <f t="shared" si="1"/>
        <v>1</v>
      </c>
      <c r="H10" s="8">
        <f t="shared" si="2"/>
        <v>-2.6154047338825683E-2</v>
      </c>
      <c r="I10" s="9">
        <f t="shared" si="3"/>
        <v>2.6168419950803371E-3</v>
      </c>
      <c r="J10">
        <f t="shared" si="4"/>
        <v>-6.8441009417558182E-5</v>
      </c>
    </row>
    <row r="11" spans="1:10" x14ac:dyDescent="0.2">
      <c r="A11" s="1">
        <v>10</v>
      </c>
      <c r="B11" s="1">
        <v>18</v>
      </c>
      <c r="C11" s="1">
        <v>92</v>
      </c>
      <c r="D11" s="1">
        <v>18</v>
      </c>
      <c r="E11" s="1">
        <f t="shared" si="0"/>
        <v>0</v>
      </c>
      <c r="F11" s="1">
        <v>90</v>
      </c>
      <c r="G11" s="1">
        <f t="shared" si="1"/>
        <v>4</v>
      </c>
      <c r="H11" s="8">
        <f t="shared" si="2"/>
        <v>0</v>
      </c>
      <c r="I11" s="9">
        <f t="shared" si="3"/>
        <v>5.2336839901606742E-3</v>
      </c>
      <c r="J11">
        <f t="shared" si="4"/>
        <v>0</v>
      </c>
    </row>
    <row r="12" spans="1:10" x14ac:dyDescent="0.2">
      <c r="A12" s="1">
        <v>11</v>
      </c>
      <c r="B12" s="1">
        <v>18</v>
      </c>
      <c r="C12" s="1">
        <v>90</v>
      </c>
      <c r="D12" s="1">
        <v>18</v>
      </c>
      <c r="E12" s="1">
        <f t="shared" si="0"/>
        <v>0</v>
      </c>
      <c r="F12" s="1">
        <v>90</v>
      </c>
      <c r="G12" s="1">
        <f t="shared" si="1"/>
        <v>0</v>
      </c>
      <c r="H12" s="8">
        <f t="shared" si="2"/>
        <v>0</v>
      </c>
      <c r="I12" s="9">
        <f t="shared" si="3"/>
        <v>0</v>
      </c>
      <c r="J12">
        <f t="shared" si="4"/>
        <v>0</v>
      </c>
    </row>
    <row r="13" spans="1:10" x14ac:dyDescent="0.2">
      <c r="A13" s="1">
        <v>12</v>
      </c>
      <c r="B13" s="1">
        <v>19</v>
      </c>
      <c r="C13" s="1">
        <v>96</v>
      </c>
      <c r="D13" s="1">
        <v>18</v>
      </c>
      <c r="E13" s="1">
        <f t="shared" si="0"/>
        <v>1</v>
      </c>
      <c r="F13" s="1">
        <v>90</v>
      </c>
      <c r="G13" s="1">
        <f t="shared" si="1"/>
        <v>36</v>
      </c>
      <c r="H13" s="8">
        <f t="shared" si="2"/>
        <v>1.3077023669412841E-2</v>
      </c>
      <c r="I13" s="9">
        <f t="shared" si="3"/>
        <v>1.5701051970482022E-2</v>
      </c>
      <c r="J13">
        <f t="shared" si="4"/>
        <v>2.0532302825267452E-4</v>
      </c>
    </row>
    <row r="14" spans="1:10" x14ac:dyDescent="0.2">
      <c r="A14" s="1">
        <v>13</v>
      </c>
      <c r="B14" s="1">
        <v>20</v>
      </c>
      <c r="C14" s="1">
        <v>90</v>
      </c>
      <c r="D14" s="1">
        <v>18</v>
      </c>
      <c r="E14" s="1">
        <f t="shared" si="0"/>
        <v>4</v>
      </c>
      <c r="F14" s="1">
        <v>90</v>
      </c>
      <c r="G14" s="1">
        <f t="shared" si="1"/>
        <v>0</v>
      </c>
      <c r="H14" s="8">
        <f t="shared" si="2"/>
        <v>2.6154047338825683E-2</v>
      </c>
      <c r="I14" s="9">
        <f t="shared" si="3"/>
        <v>0</v>
      </c>
      <c r="J14">
        <f t="shared" si="4"/>
        <v>0</v>
      </c>
    </row>
    <row r="15" spans="1:10" x14ac:dyDescent="0.2">
      <c r="A15" s="1">
        <v>14</v>
      </c>
      <c r="B15" s="1">
        <v>23</v>
      </c>
      <c r="C15" s="1">
        <v>89</v>
      </c>
      <c r="D15" s="1">
        <v>18</v>
      </c>
      <c r="E15" s="1">
        <f t="shared" si="0"/>
        <v>25</v>
      </c>
      <c r="F15" s="1">
        <v>90</v>
      </c>
      <c r="G15" s="1">
        <f t="shared" si="1"/>
        <v>1</v>
      </c>
      <c r="H15" s="8">
        <f t="shared" si="2"/>
        <v>6.5385118347064203E-2</v>
      </c>
      <c r="I15" s="9">
        <f t="shared" si="3"/>
        <v>-2.6168419950803371E-3</v>
      </c>
      <c r="J15">
        <f t="shared" si="4"/>
        <v>-1.7110252354389545E-4</v>
      </c>
    </row>
    <row r="16" spans="1:10" x14ac:dyDescent="0.2">
      <c r="A16" s="1">
        <v>15</v>
      </c>
      <c r="B16" s="1">
        <v>24</v>
      </c>
      <c r="C16" s="1">
        <v>88</v>
      </c>
      <c r="D16" s="1">
        <v>18</v>
      </c>
      <c r="E16" s="1">
        <f t="shared" si="0"/>
        <v>36</v>
      </c>
      <c r="F16" s="1">
        <v>90</v>
      </c>
      <c r="G16" s="1">
        <f t="shared" si="1"/>
        <v>4</v>
      </c>
      <c r="H16" s="8">
        <f t="shared" si="2"/>
        <v>7.8462142016477054E-2</v>
      </c>
      <c r="I16" s="9">
        <f t="shared" si="3"/>
        <v>-5.2336839901606742E-3</v>
      </c>
      <c r="J16">
        <f t="shared" si="4"/>
        <v>-4.1064605650534914E-4</v>
      </c>
    </row>
    <row r="17" spans="1:10" x14ac:dyDescent="0.2">
      <c r="A17" s="1">
        <v>16</v>
      </c>
      <c r="B17" s="1">
        <v>26</v>
      </c>
      <c r="C17" s="1">
        <v>78</v>
      </c>
      <c r="D17" s="1">
        <v>18</v>
      </c>
      <c r="E17" s="1">
        <f t="shared" si="0"/>
        <v>64</v>
      </c>
      <c r="F17" s="1">
        <v>90</v>
      </c>
      <c r="G17" s="1">
        <f t="shared" si="1"/>
        <v>144</v>
      </c>
      <c r="H17" s="8">
        <f t="shared" si="2"/>
        <v>0.10461618935530273</v>
      </c>
      <c r="I17" s="9">
        <f t="shared" si="3"/>
        <v>-3.1402103940964043E-2</v>
      </c>
      <c r="J17">
        <f t="shared" si="4"/>
        <v>-3.2851684520427923E-3</v>
      </c>
    </row>
    <row r="18" spans="1:10" x14ac:dyDescent="0.2">
      <c r="A18" s="1">
        <v>17</v>
      </c>
      <c r="B18" s="1">
        <v>27</v>
      </c>
      <c r="C18" s="1">
        <v>87</v>
      </c>
      <c r="D18" s="1">
        <v>18</v>
      </c>
      <c r="E18" s="1">
        <f t="shared" si="0"/>
        <v>81</v>
      </c>
      <c r="F18" s="1">
        <v>90</v>
      </c>
      <c r="G18" s="1">
        <f t="shared" si="1"/>
        <v>9</v>
      </c>
      <c r="H18" s="8">
        <f t="shared" si="2"/>
        <v>0.11769321302471558</v>
      </c>
      <c r="I18" s="9">
        <f t="shared" si="3"/>
        <v>-7.8505259852410109E-3</v>
      </c>
      <c r="J18">
        <f t="shared" si="4"/>
        <v>-9.2395362713703548E-4</v>
      </c>
    </row>
    <row r="19" spans="1:10" x14ac:dyDescent="0.2">
      <c r="A19" s="1">
        <v>18</v>
      </c>
      <c r="B19" s="1">
        <v>27</v>
      </c>
      <c r="C19" s="1">
        <v>85</v>
      </c>
      <c r="D19" s="1">
        <v>18</v>
      </c>
      <c r="E19" s="1">
        <f t="shared" si="0"/>
        <v>81</v>
      </c>
      <c r="F19" s="1">
        <v>90</v>
      </c>
      <c r="G19" s="1">
        <f t="shared" si="1"/>
        <v>25</v>
      </c>
      <c r="H19" s="8">
        <f t="shared" si="2"/>
        <v>0.11769321302471558</v>
      </c>
      <c r="I19" s="9">
        <f t="shared" si="3"/>
        <v>-1.3084209975401686E-2</v>
      </c>
      <c r="J19">
        <f t="shared" si="4"/>
        <v>-1.5399227118950592E-3</v>
      </c>
    </row>
    <row r="20" spans="1:10" x14ac:dyDescent="0.2">
      <c r="A20" s="1">
        <v>19</v>
      </c>
      <c r="B20" s="1">
        <v>28</v>
      </c>
      <c r="C20" s="1">
        <v>83</v>
      </c>
      <c r="D20" s="1">
        <v>18</v>
      </c>
      <c r="E20" s="1">
        <f t="shared" si="0"/>
        <v>100</v>
      </c>
      <c r="F20" s="1">
        <v>90</v>
      </c>
      <c r="G20" s="1">
        <f t="shared" si="1"/>
        <v>49</v>
      </c>
      <c r="H20" s="8">
        <f t="shared" si="2"/>
        <v>0.13077023669412841</v>
      </c>
      <c r="I20" s="9">
        <f t="shared" si="3"/>
        <v>-1.8317893965562361E-2</v>
      </c>
      <c r="J20">
        <f t="shared" si="4"/>
        <v>-2.3954353296145362E-3</v>
      </c>
    </row>
    <row r="21" spans="1:10" x14ac:dyDescent="0.2">
      <c r="A21" s="1">
        <v>20</v>
      </c>
      <c r="B21" s="1">
        <v>29</v>
      </c>
      <c r="C21" s="1">
        <v>80</v>
      </c>
      <c r="D21" s="1">
        <v>18</v>
      </c>
      <c r="E21" s="1">
        <f t="shared" si="0"/>
        <v>121</v>
      </c>
      <c r="F21" s="1">
        <v>90</v>
      </c>
      <c r="G21" s="1">
        <f t="shared" si="1"/>
        <v>100</v>
      </c>
      <c r="H21" s="8">
        <f t="shared" si="2"/>
        <v>0.14384726036354126</v>
      </c>
      <c r="I21" s="9">
        <f t="shared" si="3"/>
        <v>-2.6168419950803372E-2</v>
      </c>
      <c r="J21">
        <f t="shared" si="4"/>
        <v>-3.7642555179657E-3</v>
      </c>
    </row>
    <row r="22" spans="1:10" x14ac:dyDescent="0.2">
      <c r="A22" s="1" t="s">
        <v>11</v>
      </c>
      <c r="B22" s="1">
        <f>SUM(B2:B21)</f>
        <v>360</v>
      </c>
      <c r="C22" s="1">
        <f>SUM(C2:C21)</f>
        <v>1800</v>
      </c>
      <c r="D22" s="1">
        <v>18</v>
      </c>
      <c r="E22" s="1">
        <f>SUM(E2:E21)</f>
        <v>1066</v>
      </c>
      <c r="F22" s="1">
        <v>90</v>
      </c>
      <c r="G22" s="1">
        <f>SUM(G2:G21)</f>
        <v>512</v>
      </c>
      <c r="H22" s="1"/>
      <c r="J22" s="1">
        <f>SUM(J2:J21)</f>
        <v>-2.128515392886059E-2</v>
      </c>
    </row>
    <row r="23" spans="1:10" x14ac:dyDescent="0.2">
      <c r="A23" s="1" t="s">
        <v>6</v>
      </c>
      <c r="B23" s="1">
        <f>B22/20</f>
        <v>18</v>
      </c>
      <c r="C23" s="1">
        <f>C22/20</f>
        <v>90</v>
      </c>
      <c r="E23" s="1">
        <f>E22/20</f>
        <v>53.3</v>
      </c>
      <c r="G23" s="1">
        <f>G22/20</f>
        <v>25.6</v>
      </c>
      <c r="J23">
        <f>J22/20</f>
        <v>-1.0642576964430294E-3</v>
      </c>
    </row>
    <row r="25" spans="1:10" s="2" customFormat="1" x14ac:dyDescent="0.2">
      <c r="A25" s="3"/>
      <c r="B25" s="3"/>
      <c r="C25" s="3"/>
      <c r="D25" s="3"/>
      <c r="E25" s="3"/>
      <c r="G25" s="3"/>
      <c r="H25" s="3"/>
      <c r="I25" s="3"/>
    </row>
  </sheetData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Apostle Of Grcae</cp:lastModifiedBy>
  <dcterms:created xsi:type="dcterms:W3CDTF">2018-05-17T07:26:37Z</dcterms:created>
  <dcterms:modified xsi:type="dcterms:W3CDTF">2020-08-11T08:37:41Z</dcterms:modified>
</cp:coreProperties>
</file>